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fssv01\総務課\02　経理係\【常用】\01　財務・会計\02　入札・契約\01　リース契約\04_複合機リース（全事業所）\【新】020401-060331　富士ゼロックス製品・保守（人材育成-48か月）\02　入札実施\01　実施用\"/>
    </mc:Choice>
  </mc:AlternateContent>
  <xr:revisionPtr revIDLastSave="0" documentId="13_ncr:1_{EFBB0453-46B8-43A8-AB81-791462173D06}" xr6:coauthVersionLast="45" xr6:coauthVersionMax="45" xr10:uidLastSave="{00000000-0000-0000-0000-000000000000}"/>
  <bookViews>
    <workbookView xWindow="2730" yWindow="90" windowWidth="10170" windowHeight="11430" xr2:uid="{00000000-000D-0000-FFFF-FFFF00000000}"/>
  </bookViews>
  <sheets>
    <sheet name="予算見積反映 " sheetId="3" r:id="rId1"/>
    <sheet name="予算見積反映(ゼロックス見積）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6" i="3" l="1"/>
  <c r="F17" i="3" l="1"/>
  <c r="P15" i="3"/>
  <c r="R15" i="3" s="1"/>
  <c r="W15" i="3" s="1"/>
  <c r="P17" i="3" l="1"/>
  <c r="R16" i="3"/>
  <c r="R17" i="3" s="1"/>
  <c r="P21" i="2"/>
  <c r="R21" i="2" s="1"/>
  <c r="W21" i="2" s="1"/>
  <c r="P22" i="2"/>
  <c r="R22" i="2" s="1"/>
  <c r="W22" i="2" s="1"/>
  <c r="P16" i="2"/>
  <c r="W16" i="3" l="1"/>
  <c r="W17" i="3" s="1"/>
  <c r="A8" i="3" s="1"/>
  <c r="F23" i="2"/>
  <c r="F24" i="2" s="1"/>
  <c r="P20" i="2"/>
  <c r="R20" i="2" s="1"/>
  <c r="W20" i="2" s="1"/>
  <c r="P19" i="2"/>
  <c r="R19" i="2" s="1"/>
  <c r="W19" i="2" s="1"/>
  <c r="P18" i="2"/>
  <c r="R18" i="2" s="1"/>
  <c r="W18" i="2" s="1"/>
  <c r="P17" i="2"/>
  <c r="R17" i="2" s="1"/>
  <c r="W17" i="2" s="1"/>
  <c r="R16" i="2" l="1"/>
  <c r="W16" i="2" s="1"/>
  <c r="P23" i="2"/>
  <c r="P15" i="2"/>
  <c r="W23" i="2" l="1"/>
  <c r="A8" i="2" s="1"/>
  <c r="R23" i="2"/>
  <c r="R15" i="2"/>
  <c r="W15" i="2" l="1"/>
</calcChain>
</file>

<file path=xl/sharedStrings.xml><?xml version="1.0" encoding="utf-8"?>
<sst xmlns="http://schemas.openxmlformats.org/spreadsheetml/2006/main" count="55" uniqueCount="32">
  <si>
    <t>複合機リース及び保守契約入札内訳書</t>
    <rPh sb="0" eb="3">
      <t>フクゴウキ</t>
    </rPh>
    <rPh sb="6" eb="7">
      <t>オヨ</t>
    </rPh>
    <rPh sb="8" eb="10">
      <t>ホシュ</t>
    </rPh>
    <rPh sb="10" eb="12">
      <t>ケイヤク</t>
    </rPh>
    <rPh sb="12" eb="14">
      <t>ニュウサツ</t>
    </rPh>
    <rPh sb="14" eb="17">
      <t>ウチワケショ</t>
    </rPh>
    <phoneticPr fontId="1"/>
  </si>
  <si>
    <t>（入札者）</t>
    <rPh sb="1" eb="4">
      <t>ニュウサツシャ</t>
    </rPh>
    <phoneticPr fontId="1"/>
  </si>
  <si>
    <t>所在地：</t>
    <rPh sb="0" eb="3">
      <t>ショザイチ</t>
    </rPh>
    <phoneticPr fontId="1"/>
  </si>
  <si>
    <t>代表者：</t>
    <rPh sb="0" eb="3">
      <t>ダイヒョウシャ</t>
    </rPh>
    <phoneticPr fontId="1"/>
  </si>
  <si>
    <t>社   名：</t>
    <rPh sb="0" eb="1">
      <t>シャ</t>
    </rPh>
    <rPh sb="4" eb="5">
      <t>メイ</t>
    </rPh>
    <phoneticPr fontId="1"/>
  </si>
  <si>
    <t>１　入札総額</t>
    <rPh sb="2" eb="4">
      <t>ニュウサツ</t>
    </rPh>
    <rPh sb="4" eb="6">
      <t>ソウガク</t>
    </rPh>
    <phoneticPr fontId="1"/>
  </si>
  <si>
    <t>２　内訳</t>
    <rPh sb="2" eb="4">
      <t>ウチワケ</t>
    </rPh>
    <phoneticPr fontId="1"/>
  </si>
  <si>
    <t>合計</t>
    <rPh sb="0" eb="2">
      <t>ゴウケイ</t>
    </rPh>
    <phoneticPr fontId="1"/>
  </si>
  <si>
    <t>機器番号</t>
    <rPh sb="0" eb="2">
      <t>キキ</t>
    </rPh>
    <rPh sb="2" eb="4">
      <t>バンゴウ</t>
    </rPh>
    <phoneticPr fontId="1"/>
  </si>
  <si>
    <t>（契約期間内予定金額の合計額）</t>
    <rPh sb="1" eb="3">
      <t>ケイヤク</t>
    </rPh>
    <rPh sb="3" eb="5">
      <t>キカン</t>
    </rPh>
    <rPh sb="5" eb="6">
      <t>ナイ</t>
    </rPh>
    <rPh sb="6" eb="8">
      <t>ヨテイ</t>
    </rPh>
    <rPh sb="8" eb="10">
      <t>キンガク</t>
    </rPh>
    <rPh sb="11" eb="13">
      <t>ゴウケイ</t>
    </rPh>
    <rPh sb="13" eb="14">
      <t>ガク</t>
    </rPh>
    <phoneticPr fontId="1"/>
  </si>
  <si>
    <t>台数
（単位：台）</t>
    <rPh sb="0" eb="2">
      <t>ダイスウ</t>
    </rPh>
    <rPh sb="4" eb="6">
      <t>タンイ</t>
    </rPh>
    <rPh sb="7" eb="8">
      <t>ダイ</t>
    </rPh>
    <phoneticPr fontId="1"/>
  </si>
  <si>
    <t>カウンター料
（モノクロ）
（1枚あたり）
（単位：円）</t>
    <rPh sb="5" eb="6">
      <t>リョウ</t>
    </rPh>
    <rPh sb="16" eb="17">
      <t>マイ</t>
    </rPh>
    <phoneticPr fontId="1"/>
  </si>
  <si>
    <t>カウンター料
（カラー）
（1枚あたり）
（単位：円）</t>
    <rPh sb="5" eb="6">
      <t>リョウ</t>
    </rPh>
    <rPh sb="15" eb="16">
      <t>マイ</t>
    </rPh>
    <phoneticPr fontId="1"/>
  </si>
  <si>
    <t>年間予定印刷枚数
（モノクロ）
（単位：枚）</t>
    <rPh sb="0" eb="2">
      <t>ネンカン</t>
    </rPh>
    <rPh sb="2" eb="4">
      <t>ヨテイ</t>
    </rPh>
    <rPh sb="4" eb="6">
      <t>インサツ</t>
    </rPh>
    <rPh sb="6" eb="8">
      <t>マイスウ</t>
    </rPh>
    <rPh sb="17" eb="19">
      <t>タンイ</t>
    </rPh>
    <rPh sb="20" eb="21">
      <t>マイ</t>
    </rPh>
    <phoneticPr fontId="1"/>
  </si>
  <si>
    <t>年間予定印刷枚数
（カラー）
（単位：枚）</t>
    <rPh sb="0" eb="2">
      <t>ネンカン</t>
    </rPh>
    <rPh sb="2" eb="4">
      <t>ヨテイ</t>
    </rPh>
    <rPh sb="4" eb="6">
      <t>インサツ</t>
    </rPh>
    <rPh sb="6" eb="8">
      <t>マイスウ</t>
    </rPh>
    <phoneticPr fontId="1"/>
  </si>
  <si>
    <t>（単位：円）</t>
    <rPh sb="1" eb="3">
      <t>タンイ</t>
    </rPh>
    <rPh sb="4" eb="5">
      <t>エン</t>
    </rPh>
    <phoneticPr fontId="1"/>
  </si>
  <si>
    <t>上北沢①</t>
    <rPh sb="0" eb="3">
      <t>カミキタザワ</t>
    </rPh>
    <phoneticPr fontId="1"/>
  </si>
  <si>
    <t>年間リース料
（１台あたり）
（単位：円）
①</t>
    <rPh sb="0" eb="2">
      <t>ネンカン</t>
    </rPh>
    <rPh sb="5" eb="6">
      <t>リョウ</t>
    </rPh>
    <rPh sb="9" eb="10">
      <t>ダイ</t>
    </rPh>
    <rPh sb="16" eb="18">
      <t>タンイ</t>
    </rPh>
    <rPh sb="19" eb="20">
      <t>エン</t>
    </rPh>
    <phoneticPr fontId="1"/>
  </si>
  <si>
    <t>年間カウンター料合計
（単位：円）
②</t>
    <rPh sb="0" eb="2">
      <t>ネンカン</t>
    </rPh>
    <rPh sb="7" eb="8">
      <t>リョウ</t>
    </rPh>
    <rPh sb="8" eb="10">
      <t>ゴウケイ</t>
    </rPh>
    <rPh sb="12" eb="14">
      <t>タンイ</t>
    </rPh>
    <rPh sb="15" eb="16">
      <t>エン</t>
    </rPh>
    <phoneticPr fontId="1"/>
  </si>
  <si>
    <t>年間予定金額（税別）
（単位：円）
③＝①＋②</t>
    <rPh sb="0" eb="4">
      <t>ネンカンヨテイ</t>
    </rPh>
    <rPh sb="4" eb="6">
      <t>キンガク</t>
    </rPh>
    <rPh sb="7" eb="9">
      <t>ゼイベツ</t>
    </rPh>
    <phoneticPr fontId="1"/>
  </si>
  <si>
    <t>契約期間内
予定金額（税別）
（単位：円）
⑤＝③×④</t>
    <rPh sb="0" eb="2">
      <t>ケイヤク</t>
    </rPh>
    <rPh sb="2" eb="4">
      <t>キカン</t>
    </rPh>
    <rPh sb="4" eb="5">
      <t>ナイ</t>
    </rPh>
    <rPh sb="6" eb="8">
      <t>ヨテイ</t>
    </rPh>
    <rPh sb="8" eb="10">
      <t>キンガク</t>
    </rPh>
    <rPh sb="11" eb="13">
      <t>ゼイベツ</t>
    </rPh>
    <rPh sb="16" eb="18">
      <t>タンイ</t>
    </rPh>
    <rPh sb="19" eb="20">
      <t>エン</t>
    </rPh>
    <phoneticPr fontId="1"/>
  </si>
  <si>
    <t>リース期間
（単位：年）
④</t>
    <rPh sb="3" eb="5">
      <t>キカン</t>
    </rPh>
    <rPh sb="10" eb="11">
      <t>ネン</t>
    </rPh>
    <phoneticPr fontId="1"/>
  </si>
  <si>
    <t>例</t>
    <rPh sb="0" eb="1">
      <t>レイ</t>
    </rPh>
    <phoneticPr fontId="1"/>
  </si>
  <si>
    <t>月額リース料</t>
    <rPh sb="0" eb="2">
      <t>ゲツガク</t>
    </rPh>
    <rPh sb="5" eb="6">
      <t>リョウ</t>
    </rPh>
    <phoneticPr fontId="1"/>
  </si>
  <si>
    <t>訪看芦花①</t>
    <rPh sb="0" eb="2">
      <t>ホウカン</t>
    </rPh>
    <rPh sb="2" eb="4">
      <t>ロカ</t>
    </rPh>
    <phoneticPr fontId="1"/>
  </si>
  <si>
    <t>北沢地域包括①</t>
    <rPh sb="0" eb="2">
      <t>キタザワ</t>
    </rPh>
    <rPh sb="2" eb="4">
      <t>チイキ</t>
    </rPh>
    <rPh sb="4" eb="6">
      <t>ホウカツ</t>
    </rPh>
    <phoneticPr fontId="1"/>
  </si>
  <si>
    <t>烏山HH①</t>
    <rPh sb="0" eb="2">
      <t>カラスヤマ</t>
    </rPh>
    <phoneticPr fontId="1"/>
  </si>
  <si>
    <t>デイ弦巻①</t>
    <rPh sb="2" eb="4">
      <t>ツルマキ</t>
    </rPh>
    <phoneticPr fontId="1"/>
  </si>
  <si>
    <t>デイ松場①</t>
    <rPh sb="2" eb="3">
      <t>マツ</t>
    </rPh>
    <rPh sb="3" eb="4">
      <t>バ</t>
    </rPh>
    <phoneticPr fontId="1"/>
  </si>
  <si>
    <t>世田一介護①</t>
    <rPh sb="0" eb="3">
      <t>ヨデンハジメ</t>
    </rPh>
    <rPh sb="3" eb="5">
      <t>カイゴ</t>
    </rPh>
    <phoneticPr fontId="1"/>
  </si>
  <si>
    <t>上町地域包括①</t>
    <rPh sb="0" eb="4">
      <t>カミマチチイキ</t>
    </rPh>
    <rPh sb="4" eb="7">
      <t>ホウカツ１</t>
    </rPh>
    <phoneticPr fontId="1"/>
  </si>
  <si>
    <t>人材育成①</t>
    <rPh sb="0" eb="4">
      <t>ジンザイイクセイ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</si>
</sst>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_);[Red]\(#,##0.0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0" xfId="0" applyFont="1">
      <alignment vertical="center"/>
    </xf>
    <xf numFmtId="0" fontId="3" fillId="0" borderId="3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176" fontId="3" fillId="0" borderId="34" xfId="0" applyNumberFormat="1" applyFont="1" applyBorder="1" applyAlignment="1">
      <alignment horizontal="right" vertical="center"/>
    </xf>
    <xf numFmtId="176" fontId="3" fillId="0" borderId="36" xfId="0" applyNumberFormat="1" applyFont="1" applyBorder="1" applyAlignment="1">
      <alignment horizontal="right" vertical="center"/>
    </xf>
    <xf numFmtId="176" fontId="3" fillId="2" borderId="37" xfId="0" applyNumberFormat="1" applyFont="1" applyFill="1" applyBorder="1" applyAlignment="1">
      <alignment horizontal="right" vertical="center"/>
    </xf>
    <xf numFmtId="176" fontId="3" fillId="2" borderId="38" xfId="0" applyNumberFormat="1" applyFont="1" applyFill="1" applyBorder="1" applyAlignment="1">
      <alignment horizontal="right" vertical="center"/>
    </xf>
    <xf numFmtId="177" fontId="3" fillId="0" borderId="36" xfId="0" applyNumberFormat="1" applyFont="1" applyBorder="1" applyAlignment="1">
      <alignment horizontal="right" vertical="center"/>
    </xf>
    <xf numFmtId="177" fontId="3" fillId="0" borderId="35" xfId="0" applyNumberFormat="1" applyFont="1" applyBorder="1" applyAlignment="1">
      <alignment horizontal="right" vertical="center"/>
    </xf>
    <xf numFmtId="176" fontId="3" fillId="0" borderId="35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77" fontId="3" fillId="0" borderId="34" xfId="0" applyNumberFormat="1" applyFont="1" applyBorder="1" applyAlignment="1">
      <alignment horizontal="right" vertical="center"/>
    </xf>
    <xf numFmtId="176" fontId="3" fillId="0" borderId="38" xfId="0" applyNumberFormat="1" applyFont="1" applyBorder="1" applyAlignment="1">
      <alignment horizontal="right" vertical="center"/>
    </xf>
    <xf numFmtId="176" fontId="3" fillId="0" borderId="39" xfId="0" applyNumberFormat="1" applyFont="1" applyBorder="1" applyAlignment="1">
      <alignment horizontal="right" vertical="center"/>
    </xf>
    <xf numFmtId="176" fontId="3" fillId="0" borderId="40" xfId="0" applyNumberFormat="1" applyFont="1" applyBorder="1" applyAlignment="1">
      <alignment horizontal="right" vertical="center"/>
    </xf>
    <xf numFmtId="176" fontId="3" fillId="2" borderId="24" xfId="0" applyNumberFormat="1" applyFont="1" applyFill="1" applyBorder="1" applyAlignment="1">
      <alignment horizontal="right" vertical="center"/>
    </xf>
    <xf numFmtId="176" fontId="3" fillId="2" borderId="25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7" fontId="3" fillId="0" borderId="9" xfId="0" applyNumberFormat="1" applyFont="1" applyBorder="1" applyAlignment="1">
      <alignment horizontal="right" vertical="center"/>
    </xf>
    <xf numFmtId="177" fontId="3" fillId="0" borderId="10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76" fontId="3" fillId="0" borderId="9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2" borderId="28" xfId="0" applyNumberFormat="1" applyFont="1" applyFill="1" applyBorder="1" applyAlignment="1">
      <alignment horizontal="right" vertical="center"/>
    </xf>
    <xf numFmtId="176" fontId="3" fillId="2" borderId="30" xfId="0" applyNumberFormat="1" applyFont="1" applyFill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2" fillId="2" borderId="28" xfId="0" applyNumberFormat="1" applyFont="1" applyFill="1" applyBorder="1" applyAlignment="1">
      <alignment horizontal="right" vertical="center"/>
    </xf>
    <xf numFmtId="176" fontId="2" fillId="2" borderId="29" xfId="0" applyNumberFormat="1" applyFont="1" applyFill="1" applyBorder="1" applyAlignment="1">
      <alignment horizontal="right" vertical="center"/>
    </xf>
    <xf numFmtId="176" fontId="2" fillId="2" borderId="30" xfId="0" applyNumberFormat="1" applyFont="1" applyFill="1" applyBorder="1" applyAlignment="1">
      <alignment horizontal="right" vertical="center"/>
    </xf>
    <xf numFmtId="38" fontId="3" fillId="0" borderId="18" xfId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76" fontId="3" fillId="2" borderId="26" xfId="0" applyNumberFormat="1" applyFont="1" applyFill="1" applyBorder="1" applyAlignment="1">
      <alignment horizontal="right" vertical="center"/>
    </xf>
    <xf numFmtId="176" fontId="3" fillId="2" borderId="27" xfId="0" applyNumberFormat="1" applyFont="1" applyFill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42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41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83CC6-40AB-4FDE-9588-73C1E46ED0A1}">
  <sheetPr>
    <pageSetUpPr fitToPage="1"/>
  </sheetPr>
  <dimension ref="A1:Y67"/>
  <sheetViews>
    <sheetView tabSelected="1" zoomScaleNormal="100" workbookViewId="0">
      <selection activeCell="W16" sqref="W16:Y16"/>
    </sheetView>
  </sheetViews>
  <sheetFormatPr defaultRowHeight="12" x14ac:dyDescent="0.15"/>
  <cols>
    <col min="1" max="2" width="5.625" style="1" customWidth="1"/>
    <col min="3" max="3" width="9.875" style="1" customWidth="1"/>
    <col min="4" max="41" width="5.625" style="1" customWidth="1"/>
    <col min="42" max="16384" width="9" style="1"/>
  </cols>
  <sheetData>
    <row r="1" spans="1:25" x14ac:dyDescent="0.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0.100000000000001" customHeight="1" x14ac:dyDescent="0.15">
      <c r="R3" s="7" t="s">
        <v>1</v>
      </c>
      <c r="S3" s="7"/>
    </row>
    <row r="4" spans="1:25" ht="20.100000000000001" customHeight="1" x14ac:dyDescent="0.15">
      <c r="R4" s="8" t="s">
        <v>2</v>
      </c>
      <c r="S4" s="8"/>
      <c r="T4" s="9"/>
      <c r="U4" s="9"/>
      <c r="V4" s="9"/>
      <c r="W4" s="9"/>
      <c r="X4" s="9"/>
      <c r="Y4" s="9"/>
    </row>
    <row r="5" spans="1:25" ht="20.100000000000001" customHeight="1" x14ac:dyDescent="0.15">
      <c r="R5" s="8" t="s">
        <v>4</v>
      </c>
      <c r="S5" s="8"/>
      <c r="T5" s="10"/>
      <c r="U5" s="10"/>
      <c r="V5" s="10"/>
      <c r="W5" s="10"/>
      <c r="X5" s="10"/>
      <c r="Y5" s="10"/>
    </row>
    <row r="6" spans="1:25" ht="20.100000000000001" customHeight="1" x14ac:dyDescent="0.15">
      <c r="R6" s="8" t="s">
        <v>3</v>
      </c>
      <c r="S6" s="8"/>
      <c r="T6" s="10"/>
      <c r="U6" s="10"/>
      <c r="V6" s="10"/>
      <c r="W6" s="10"/>
      <c r="X6" s="10"/>
      <c r="Y6" s="10"/>
    </row>
    <row r="7" spans="1:25" ht="20.100000000000001" customHeight="1" x14ac:dyDescent="0.15">
      <c r="A7" s="1" t="s">
        <v>5</v>
      </c>
      <c r="C7" s="1" t="s">
        <v>9</v>
      </c>
      <c r="H7" s="1" t="s">
        <v>15</v>
      </c>
    </row>
    <row r="8" spans="1:25" ht="20.100000000000001" customHeight="1" x14ac:dyDescent="0.15">
      <c r="A8" s="20">
        <f>W17</f>
        <v>0</v>
      </c>
      <c r="B8" s="21"/>
      <c r="C8" s="21"/>
      <c r="D8" s="21"/>
      <c r="E8" s="21"/>
      <c r="F8" s="21"/>
      <c r="G8" s="22"/>
    </row>
    <row r="9" spans="1:25" ht="20.100000000000001" customHeight="1" x14ac:dyDescent="0.15">
      <c r="A9" s="23"/>
      <c r="B9" s="24"/>
      <c r="C9" s="24"/>
      <c r="D9" s="24"/>
      <c r="E9" s="24"/>
      <c r="F9" s="24"/>
      <c r="G9" s="25"/>
    </row>
    <row r="10" spans="1:25" ht="20.100000000000001" customHeight="1" x14ac:dyDescent="0.15"/>
    <row r="11" spans="1:25" ht="20.100000000000001" customHeight="1" thickBot="1" x14ac:dyDescent="0.2">
      <c r="A11" s="1" t="s">
        <v>6</v>
      </c>
    </row>
    <row r="12" spans="1:25" ht="20.100000000000001" customHeight="1" x14ac:dyDescent="0.15">
      <c r="A12" s="26"/>
      <c r="B12" s="26" t="s">
        <v>8</v>
      </c>
      <c r="C12" s="26"/>
      <c r="D12" s="28" t="s">
        <v>10</v>
      </c>
      <c r="E12" s="29"/>
      <c r="F12" s="32" t="s">
        <v>17</v>
      </c>
      <c r="G12" s="33"/>
      <c r="H12" s="38" t="s">
        <v>11</v>
      </c>
      <c r="I12" s="28"/>
      <c r="J12" s="28" t="s">
        <v>13</v>
      </c>
      <c r="K12" s="28"/>
      <c r="L12" s="31" t="s">
        <v>12</v>
      </c>
      <c r="M12" s="39"/>
      <c r="N12" s="28" t="s">
        <v>14</v>
      </c>
      <c r="O12" s="29"/>
      <c r="P12" s="32" t="s">
        <v>18</v>
      </c>
      <c r="Q12" s="33"/>
      <c r="R12" s="32" t="s">
        <v>19</v>
      </c>
      <c r="S12" s="43"/>
      <c r="T12" s="33"/>
      <c r="U12" s="38" t="s">
        <v>21</v>
      </c>
      <c r="V12" s="29"/>
      <c r="W12" s="32" t="s">
        <v>20</v>
      </c>
      <c r="X12" s="43"/>
      <c r="Y12" s="33"/>
    </row>
    <row r="13" spans="1:25" ht="20.100000000000001" customHeight="1" x14ac:dyDescent="0.15">
      <c r="A13" s="26"/>
      <c r="B13" s="26"/>
      <c r="C13" s="26"/>
      <c r="D13" s="28"/>
      <c r="E13" s="29"/>
      <c r="F13" s="34"/>
      <c r="G13" s="35"/>
      <c r="H13" s="38"/>
      <c r="I13" s="28"/>
      <c r="J13" s="28"/>
      <c r="K13" s="28"/>
      <c r="L13" s="40"/>
      <c r="M13" s="41"/>
      <c r="N13" s="28"/>
      <c r="O13" s="29"/>
      <c r="P13" s="34"/>
      <c r="Q13" s="35"/>
      <c r="R13" s="34"/>
      <c r="S13" s="44"/>
      <c r="T13" s="35"/>
      <c r="U13" s="38"/>
      <c r="V13" s="29"/>
      <c r="W13" s="34"/>
      <c r="X13" s="44"/>
      <c r="Y13" s="35"/>
    </row>
    <row r="14" spans="1:25" ht="20.100000000000001" customHeight="1" thickBot="1" x14ac:dyDescent="0.2">
      <c r="A14" s="27"/>
      <c r="B14" s="27"/>
      <c r="C14" s="27"/>
      <c r="D14" s="30"/>
      <c r="E14" s="31"/>
      <c r="F14" s="36"/>
      <c r="G14" s="37"/>
      <c r="H14" s="39"/>
      <c r="I14" s="30"/>
      <c r="J14" s="30"/>
      <c r="K14" s="30"/>
      <c r="L14" s="40"/>
      <c r="M14" s="41"/>
      <c r="N14" s="30"/>
      <c r="O14" s="31"/>
      <c r="P14" s="36"/>
      <c r="Q14" s="37"/>
      <c r="R14" s="36"/>
      <c r="S14" s="45"/>
      <c r="T14" s="37"/>
      <c r="U14" s="39"/>
      <c r="V14" s="31"/>
      <c r="W14" s="36"/>
      <c r="X14" s="45"/>
      <c r="Y14" s="37"/>
    </row>
    <row r="15" spans="1:25" ht="20.100000000000001" customHeight="1" thickBot="1" x14ac:dyDescent="0.2">
      <c r="A15" s="5" t="s">
        <v>22</v>
      </c>
      <c r="B15" s="11" t="s">
        <v>16</v>
      </c>
      <c r="C15" s="12"/>
      <c r="D15" s="13">
        <v>1</v>
      </c>
      <c r="E15" s="14"/>
      <c r="F15" s="15">
        <v>200000</v>
      </c>
      <c r="G15" s="16"/>
      <c r="H15" s="17">
        <v>1.5</v>
      </c>
      <c r="I15" s="18"/>
      <c r="J15" s="13">
        <v>200000</v>
      </c>
      <c r="K15" s="19"/>
      <c r="L15" s="46">
        <v>15</v>
      </c>
      <c r="M15" s="18"/>
      <c r="N15" s="13">
        <v>5000</v>
      </c>
      <c r="O15" s="47"/>
      <c r="P15" s="15">
        <f t="shared" ref="P15" si="0">(H15*J15)+(L15*N15)</f>
        <v>375000</v>
      </c>
      <c r="Q15" s="16"/>
      <c r="R15" s="42">
        <f t="shared" ref="R15:R16" si="1">F15+P15</f>
        <v>575000</v>
      </c>
      <c r="S15" s="42"/>
      <c r="T15" s="16"/>
      <c r="U15" s="14">
        <v>5</v>
      </c>
      <c r="V15" s="14"/>
      <c r="W15" s="15">
        <f t="shared" ref="W15" si="2">R15*U15</f>
        <v>2875000</v>
      </c>
      <c r="X15" s="42"/>
      <c r="Y15" s="16"/>
    </row>
    <row r="16" spans="1:25" ht="20.100000000000001" customHeight="1" x14ac:dyDescent="0.15">
      <c r="A16" s="3">
        <v>1</v>
      </c>
      <c r="B16" s="56" t="s">
        <v>31</v>
      </c>
      <c r="C16" s="57"/>
      <c r="D16" s="58">
        <v>1</v>
      </c>
      <c r="E16" s="53"/>
      <c r="F16" s="50"/>
      <c r="G16" s="51"/>
      <c r="H16" s="59"/>
      <c r="I16" s="55"/>
      <c r="J16" s="58">
        <v>142000</v>
      </c>
      <c r="K16" s="60"/>
      <c r="L16" s="54"/>
      <c r="M16" s="55"/>
      <c r="N16" s="48">
        <v>5000</v>
      </c>
      <c r="O16" s="49"/>
      <c r="P16" s="50">
        <f>(H16*J16)+(L16*N16)</f>
        <v>0</v>
      </c>
      <c r="Q16" s="51"/>
      <c r="R16" s="52">
        <f t="shared" si="1"/>
        <v>0</v>
      </c>
      <c r="S16" s="52"/>
      <c r="T16" s="51"/>
      <c r="U16" s="53">
        <v>4</v>
      </c>
      <c r="V16" s="53"/>
      <c r="W16" s="50">
        <f>R16*U16</f>
        <v>0</v>
      </c>
      <c r="X16" s="52"/>
      <c r="Y16" s="51"/>
    </row>
    <row r="17" spans="1:25" ht="20.100000000000001" customHeight="1" thickBot="1" x14ac:dyDescent="0.2">
      <c r="A17" s="61" t="s">
        <v>7</v>
      </c>
      <c r="B17" s="62"/>
      <c r="C17" s="63"/>
      <c r="D17" s="64"/>
      <c r="E17" s="65"/>
      <c r="F17" s="66">
        <f>SUM(F16:G16)</f>
        <v>0</v>
      </c>
      <c r="G17" s="67"/>
      <c r="H17" s="68"/>
      <c r="I17" s="69"/>
      <c r="J17" s="70"/>
      <c r="K17" s="69"/>
      <c r="L17" s="70"/>
      <c r="M17" s="69"/>
      <c r="N17" s="70"/>
      <c r="O17" s="68"/>
      <c r="P17" s="66">
        <f>SUM(P16:Q16)</f>
        <v>0</v>
      </c>
      <c r="Q17" s="67"/>
      <c r="R17" s="72">
        <f>SUM(R16:T16)</f>
        <v>0</v>
      </c>
      <c r="S17" s="72"/>
      <c r="T17" s="73"/>
      <c r="U17" s="68"/>
      <c r="V17" s="68"/>
      <c r="W17" s="71">
        <f>SUM(W16:Y16)</f>
        <v>0</v>
      </c>
      <c r="X17" s="72"/>
      <c r="Y17" s="73"/>
    </row>
    <row r="18" spans="1:25" ht="20.100000000000001" customHeight="1" x14ac:dyDescent="0.15">
      <c r="F18" s="74"/>
      <c r="G18" s="74"/>
    </row>
    <row r="19" spans="1:25" ht="20.100000000000001" customHeight="1" x14ac:dyDescent="0.15"/>
    <row r="20" spans="1:25" ht="20.100000000000001" customHeight="1" x14ac:dyDescent="0.15"/>
    <row r="21" spans="1:25" ht="20.100000000000001" customHeight="1" x14ac:dyDescent="0.15"/>
    <row r="22" spans="1:25" ht="20.100000000000001" customHeight="1" x14ac:dyDescent="0.15"/>
    <row r="23" spans="1:25" ht="20.100000000000001" customHeight="1" x14ac:dyDescent="0.15"/>
    <row r="24" spans="1:25" ht="20.100000000000001" customHeight="1" x14ac:dyDescent="0.15"/>
    <row r="25" spans="1:25" ht="20.100000000000001" customHeight="1" x14ac:dyDescent="0.15"/>
    <row r="26" spans="1:25" ht="20.100000000000001" customHeight="1" x14ac:dyDescent="0.15"/>
    <row r="27" spans="1:25" ht="20.100000000000001" customHeight="1" x14ac:dyDescent="0.15"/>
    <row r="28" spans="1:25" ht="20.100000000000001" customHeight="1" x14ac:dyDescent="0.15"/>
    <row r="29" spans="1:25" ht="20.100000000000001" customHeight="1" x14ac:dyDescent="0.15"/>
    <row r="30" spans="1:25" ht="20.100000000000001" customHeight="1" x14ac:dyDescent="0.15"/>
    <row r="31" spans="1:25" ht="20.100000000000001" customHeight="1" x14ac:dyDescent="0.15"/>
    <row r="32" spans="1:25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</sheetData>
  <mergeCells count="55">
    <mergeCell ref="U17:V17"/>
    <mergeCell ref="W17:Y17"/>
    <mergeCell ref="F18:G18"/>
    <mergeCell ref="L17:M17"/>
    <mergeCell ref="N17:O17"/>
    <mergeCell ref="P17:Q17"/>
    <mergeCell ref="R17:T17"/>
    <mergeCell ref="A17:C17"/>
    <mergeCell ref="D17:E17"/>
    <mergeCell ref="F17:G17"/>
    <mergeCell ref="H17:I17"/>
    <mergeCell ref="J17:K17"/>
    <mergeCell ref="L16:M16"/>
    <mergeCell ref="B16:C16"/>
    <mergeCell ref="D16:E16"/>
    <mergeCell ref="F16:G16"/>
    <mergeCell ref="H16:I16"/>
    <mergeCell ref="J16:K16"/>
    <mergeCell ref="N16:O16"/>
    <mergeCell ref="P16:Q16"/>
    <mergeCell ref="R16:T16"/>
    <mergeCell ref="U16:V16"/>
    <mergeCell ref="W16:Y16"/>
    <mergeCell ref="L15:M15"/>
    <mergeCell ref="N15:O15"/>
    <mergeCell ref="P15:Q15"/>
    <mergeCell ref="R15:T15"/>
    <mergeCell ref="U15:V15"/>
    <mergeCell ref="W15:Y15"/>
    <mergeCell ref="N12:O14"/>
    <mergeCell ref="P12:Q14"/>
    <mergeCell ref="R12:T14"/>
    <mergeCell ref="U12:V14"/>
    <mergeCell ref="W12:Y14"/>
    <mergeCell ref="R6:S6"/>
    <mergeCell ref="T6:Y6"/>
    <mergeCell ref="A8:G9"/>
    <mergeCell ref="A12:A14"/>
    <mergeCell ref="B12:C14"/>
    <mergeCell ref="D12:E14"/>
    <mergeCell ref="F12:G14"/>
    <mergeCell ref="H12:I14"/>
    <mergeCell ref="J12:K14"/>
    <mergeCell ref="L12:M14"/>
    <mergeCell ref="B15:C15"/>
    <mergeCell ref="D15:E15"/>
    <mergeCell ref="F15:G15"/>
    <mergeCell ref="H15:I15"/>
    <mergeCell ref="J15:K15"/>
    <mergeCell ref="A1:Y1"/>
    <mergeCell ref="R3:S3"/>
    <mergeCell ref="R4:S4"/>
    <mergeCell ref="T4:Y4"/>
    <mergeCell ref="R5:S5"/>
    <mergeCell ref="T5:Y5"/>
  </mergeCells>
  <phoneticPr fontId="1"/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3"/>
  <sheetViews>
    <sheetView topLeftCell="A7" zoomScaleNormal="100" workbookViewId="0">
      <selection activeCell="F24" sqref="F24:G24"/>
    </sheetView>
  </sheetViews>
  <sheetFormatPr defaultRowHeight="12" x14ac:dyDescent="0.15"/>
  <cols>
    <col min="1" max="2" width="5.625" style="1" customWidth="1"/>
    <col min="3" max="3" width="9.875" style="1" customWidth="1"/>
    <col min="4" max="41" width="5.625" style="1" customWidth="1"/>
    <col min="42" max="16384" width="9" style="1"/>
  </cols>
  <sheetData>
    <row r="1" spans="1:25" x14ac:dyDescent="0.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0.100000000000001" customHeight="1" x14ac:dyDescent="0.15">
      <c r="R3" s="7" t="s">
        <v>1</v>
      </c>
      <c r="S3" s="7"/>
    </row>
    <row r="4" spans="1:25" ht="20.100000000000001" customHeight="1" x14ac:dyDescent="0.15">
      <c r="R4" s="8" t="s">
        <v>2</v>
      </c>
      <c r="S4" s="8"/>
      <c r="T4" s="9"/>
      <c r="U4" s="9"/>
      <c r="V4" s="9"/>
      <c r="W4" s="9"/>
      <c r="X4" s="9"/>
      <c r="Y4" s="9"/>
    </row>
    <row r="5" spans="1:25" ht="20.100000000000001" customHeight="1" x14ac:dyDescent="0.15">
      <c r="R5" s="8" t="s">
        <v>4</v>
      </c>
      <c r="S5" s="8"/>
      <c r="T5" s="10"/>
      <c r="U5" s="10"/>
      <c r="V5" s="10"/>
      <c r="W5" s="10"/>
      <c r="X5" s="10"/>
      <c r="Y5" s="10"/>
    </row>
    <row r="6" spans="1:25" ht="20.100000000000001" customHeight="1" x14ac:dyDescent="0.15">
      <c r="R6" s="8" t="s">
        <v>3</v>
      </c>
      <c r="S6" s="8"/>
      <c r="T6" s="10"/>
      <c r="U6" s="10"/>
      <c r="V6" s="10"/>
      <c r="W6" s="10"/>
      <c r="X6" s="10"/>
      <c r="Y6" s="10"/>
    </row>
    <row r="7" spans="1:25" ht="20.100000000000001" customHeight="1" x14ac:dyDescent="0.15">
      <c r="A7" s="1" t="s">
        <v>5</v>
      </c>
      <c r="C7" s="1" t="s">
        <v>9</v>
      </c>
      <c r="H7" s="1" t="s">
        <v>15</v>
      </c>
    </row>
    <row r="8" spans="1:25" ht="20.100000000000001" customHeight="1" x14ac:dyDescent="0.15">
      <c r="A8" s="20">
        <f>W23</f>
        <v>5388025</v>
      </c>
      <c r="B8" s="21"/>
      <c r="C8" s="21"/>
      <c r="D8" s="21"/>
      <c r="E8" s="21"/>
      <c r="F8" s="21"/>
      <c r="G8" s="22"/>
    </row>
    <row r="9" spans="1:25" ht="20.100000000000001" customHeight="1" x14ac:dyDescent="0.15">
      <c r="A9" s="23"/>
      <c r="B9" s="24"/>
      <c r="C9" s="24"/>
      <c r="D9" s="24"/>
      <c r="E9" s="24"/>
      <c r="F9" s="24"/>
      <c r="G9" s="25"/>
    </row>
    <row r="10" spans="1:25" ht="20.100000000000001" customHeight="1" x14ac:dyDescent="0.15"/>
    <row r="11" spans="1:25" ht="20.100000000000001" customHeight="1" thickBot="1" x14ac:dyDescent="0.2">
      <c r="A11" s="1" t="s">
        <v>6</v>
      </c>
    </row>
    <row r="12" spans="1:25" ht="20.100000000000001" customHeight="1" x14ac:dyDescent="0.15">
      <c r="A12" s="26"/>
      <c r="B12" s="26" t="s">
        <v>8</v>
      </c>
      <c r="C12" s="26"/>
      <c r="D12" s="28" t="s">
        <v>10</v>
      </c>
      <c r="E12" s="29"/>
      <c r="F12" s="32" t="s">
        <v>17</v>
      </c>
      <c r="G12" s="33"/>
      <c r="H12" s="38" t="s">
        <v>11</v>
      </c>
      <c r="I12" s="28"/>
      <c r="J12" s="28" t="s">
        <v>13</v>
      </c>
      <c r="K12" s="28"/>
      <c r="L12" s="31" t="s">
        <v>12</v>
      </c>
      <c r="M12" s="39"/>
      <c r="N12" s="28" t="s">
        <v>14</v>
      </c>
      <c r="O12" s="29"/>
      <c r="P12" s="32" t="s">
        <v>18</v>
      </c>
      <c r="Q12" s="33"/>
      <c r="R12" s="32" t="s">
        <v>19</v>
      </c>
      <c r="S12" s="43"/>
      <c r="T12" s="33"/>
      <c r="U12" s="38" t="s">
        <v>21</v>
      </c>
      <c r="V12" s="29"/>
      <c r="W12" s="32" t="s">
        <v>20</v>
      </c>
      <c r="X12" s="43"/>
      <c r="Y12" s="33"/>
    </row>
    <row r="13" spans="1:25" ht="20.100000000000001" customHeight="1" x14ac:dyDescent="0.15">
      <c r="A13" s="26"/>
      <c r="B13" s="26"/>
      <c r="C13" s="26"/>
      <c r="D13" s="28"/>
      <c r="E13" s="29"/>
      <c r="F13" s="34"/>
      <c r="G13" s="35"/>
      <c r="H13" s="38"/>
      <c r="I13" s="28"/>
      <c r="J13" s="28"/>
      <c r="K13" s="28"/>
      <c r="L13" s="40"/>
      <c r="M13" s="41"/>
      <c r="N13" s="28"/>
      <c r="O13" s="29"/>
      <c r="P13" s="34"/>
      <c r="Q13" s="35"/>
      <c r="R13" s="34"/>
      <c r="S13" s="44"/>
      <c r="T13" s="35"/>
      <c r="U13" s="38"/>
      <c r="V13" s="29"/>
      <c r="W13" s="34"/>
      <c r="X13" s="44"/>
      <c r="Y13" s="35"/>
    </row>
    <row r="14" spans="1:25" ht="20.100000000000001" customHeight="1" thickBot="1" x14ac:dyDescent="0.2">
      <c r="A14" s="27"/>
      <c r="B14" s="27"/>
      <c r="C14" s="27"/>
      <c r="D14" s="30"/>
      <c r="E14" s="31"/>
      <c r="F14" s="36"/>
      <c r="G14" s="37"/>
      <c r="H14" s="39"/>
      <c r="I14" s="30"/>
      <c r="J14" s="30"/>
      <c r="K14" s="30"/>
      <c r="L14" s="40"/>
      <c r="M14" s="41"/>
      <c r="N14" s="30"/>
      <c r="O14" s="31"/>
      <c r="P14" s="36"/>
      <c r="Q14" s="37"/>
      <c r="R14" s="36"/>
      <c r="S14" s="45"/>
      <c r="T14" s="37"/>
      <c r="U14" s="39"/>
      <c r="V14" s="31"/>
      <c r="W14" s="36"/>
      <c r="X14" s="45"/>
      <c r="Y14" s="37"/>
    </row>
    <row r="15" spans="1:25" ht="20.100000000000001" customHeight="1" thickBot="1" x14ac:dyDescent="0.2">
      <c r="A15" s="5" t="s">
        <v>22</v>
      </c>
      <c r="B15" s="11" t="s">
        <v>16</v>
      </c>
      <c r="C15" s="12"/>
      <c r="D15" s="13">
        <v>1</v>
      </c>
      <c r="E15" s="14"/>
      <c r="F15" s="15">
        <v>200000</v>
      </c>
      <c r="G15" s="16"/>
      <c r="H15" s="17">
        <v>1.5</v>
      </c>
      <c r="I15" s="18"/>
      <c r="J15" s="13">
        <v>200000</v>
      </c>
      <c r="K15" s="19"/>
      <c r="L15" s="46">
        <v>15</v>
      </c>
      <c r="M15" s="18"/>
      <c r="N15" s="13">
        <v>5000</v>
      </c>
      <c r="O15" s="47"/>
      <c r="P15" s="15">
        <f t="shared" ref="P15:P20" si="0">(H15*J15)+(L15*N15)</f>
        <v>375000</v>
      </c>
      <c r="Q15" s="16"/>
      <c r="R15" s="42">
        <f t="shared" ref="R15:R20" si="1">F15+P15</f>
        <v>575000</v>
      </c>
      <c r="S15" s="42"/>
      <c r="T15" s="16"/>
      <c r="U15" s="14">
        <v>5</v>
      </c>
      <c r="V15" s="14"/>
      <c r="W15" s="15">
        <f t="shared" ref="W15" si="2">R15*U15</f>
        <v>2875000</v>
      </c>
      <c r="X15" s="42"/>
      <c r="Y15" s="16"/>
    </row>
    <row r="16" spans="1:25" ht="20.100000000000001" customHeight="1" x14ac:dyDescent="0.15">
      <c r="A16" s="3">
        <v>1</v>
      </c>
      <c r="B16" s="56" t="s">
        <v>29</v>
      </c>
      <c r="C16" s="57"/>
      <c r="D16" s="58">
        <v>1</v>
      </c>
      <c r="E16" s="53"/>
      <c r="F16" s="50">
        <v>42000</v>
      </c>
      <c r="G16" s="51"/>
      <c r="H16" s="59">
        <v>1.5</v>
      </c>
      <c r="I16" s="55"/>
      <c r="J16" s="58">
        <v>120000</v>
      </c>
      <c r="K16" s="60"/>
      <c r="L16" s="54">
        <v>8.5</v>
      </c>
      <c r="M16" s="55"/>
      <c r="N16" s="48">
        <v>800</v>
      </c>
      <c r="O16" s="49"/>
      <c r="P16" s="50">
        <f>(H16*J16)+(L16*N16)</f>
        <v>186800</v>
      </c>
      <c r="Q16" s="51"/>
      <c r="R16" s="52">
        <f t="shared" si="1"/>
        <v>228800</v>
      </c>
      <c r="S16" s="52"/>
      <c r="T16" s="51"/>
      <c r="U16" s="53">
        <v>5</v>
      </c>
      <c r="V16" s="53"/>
      <c r="W16" s="50">
        <f>R16*U16</f>
        <v>1144000</v>
      </c>
      <c r="X16" s="52"/>
      <c r="Y16" s="51"/>
    </row>
    <row r="17" spans="1:25" ht="20.100000000000001" customHeight="1" x14ac:dyDescent="0.15">
      <c r="A17" s="2">
        <v>2</v>
      </c>
      <c r="B17" s="75" t="s">
        <v>30</v>
      </c>
      <c r="C17" s="76"/>
      <c r="D17" s="64">
        <v>1</v>
      </c>
      <c r="E17" s="65"/>
      <c r="F17" s="77">
        <v>39000</v>
      </c>
      <c r="G17" s="78"/>
      <c r="H17" s="79">
        <v>1.75</v>
      </c>
      <c r="I17" s="80"/>
      <c r="J17" s="58">
        <v>60000</v>
      </c>
      <c r="K17" s="60"/>
      <c r="L17" s="81">
        <v>8.5</v>
      </c>
      <c r="M17" s="80"/>
      <c r="N17" s="64">
        <v>300</v>
      </c>
      <c r="O17" s="82"/>
      <c r="P17" s="77">
        <f t="shared" si="0"/>
        <v>107550</v>
      </c>
      <c r="Q17" s="78"/>
      <c r="R17" s="52">
        <f t="shared" si="1"/>
        <v>146550</v>
      </c>
      <c r="S17" s="52"/>
      <c r="T17" s="51"/>
      <c r="U17" s="65">
        <v>5</v>
      </c>
      <c r="V17" s="65"/>
      <c r="W17" s="77">
        <f>R17*U17</f>
        <v>732750</v>
      </c>
      <c r="X17" s="83"/>
      <c r="Y17" s="78"/>
    </row>
    <row r="18" spans="1:25" ht="20.100000000000001" customHeight="1" x14ac:dyDescent="0.15">
      <c r="A18" s="3">
        <v>3</v>
      </c>
      <c r="B18" s="75" t="s">
        <v>24</v>
      </c>
      <c r="C18" s="76"/>
      <c r="D18" s="64">
        <v>1</v>
      </c>
      <c r="E18" s="65"/>
      <c r="F18" s="77">
        <v>45000</v>
      </c>
      <c r="G18" s="78"/>
      <c r="H18" s="79">
        <v>0.68</v>
      </c>
      <c r="I18" s="80"/>
      <c r="J18" s="58">
        <v>156000</v>
      </c>
      <c r="K18" s="60"/>
      <c r="L18" s="81">
        <v>8.5</v>
      </c>
      <c r="M18" s="80"/>
      <c r="N18" s="86">
        <v>2400</v>
      </c>
      <c r="O18" s="87"/>
      <c r="P18" s="77">
        <f t="shared" si="0"/>
        <v>126480.00000000001</v>
      </c>
      <c r="Q18" s="78"/>
      <c r="R18" s="52">
        <f t="shared" si="1"/>
        <v>171480</v>
      </c>
      <c r="S18" s="52"/>
      <c r="T18" s="51"/>
      <c r="U18" s="65">
        <v>5</v>
      </c>
      <c r="V18" s="65"/>
      <c r="W18" s="77">
        <f>R18*U18</f>
        <v>857400</v>
      </c>
      <c r="X18" s="83"/>
      <c r="Y18" s="78"/>
    </row>
    <row r="19" spans="1:25" ht="20.100000000000001" customHeight="1" x14ac:dyDescent="0.15">
      <c r="A19" s="2">
        <v>4</v>
      </c>
      <c r="B19" s="75" t="s">
        <v>25</v>
      </c>
      <c r="C19" s="76"/>
      <c r="D19" s="64">
        <v>1</v>
      </c>
      <c r="E19" s="65"/>
      <c r="F19" s="77">
        <v>39000</v>
      </c>
      <c r="G19" s="78"/>
      <c r="H19" s="79">
        <v>1.75</v>
      </c>
      <c r="I19" s="80"/>
      <c r="J19" s="58">
        <v>42000</v>
      </c>
      <c r="K19" s="60"/>
      <c r="L19" s="81">
        <v>8.5</v>
      </c>
      <c r="M19" s="80"/>
      <c r="N19" s="84">
        <v>500</v>
      </c>
      <c r="O19" s="85"/>
      <c r="P19" s="77">
        <f t="shared" si="0"/>
        <v>77750</v>
      </c>
      <c r="Q19" s="78"/>
      <c r="R19" s="52">
        <f t="shared" si="1"/>
        <v>116750</v>
      </c>
      <c r="S19" s="52"/>
      <c r="T19" s="51"/>
      <c r="U19" s="65">
        <v>5</v>
      </c>
      <c r="V19" s="65"/>
      <c r="W19" s="77">
        <f>R19*U19</f>
        <v>583750</v>
      </c>
      <c r="X19" s="83"/>
      <c r="Y19" s="78"/>
    </row>
    <row r="20" spans="1:25" ht="20.100000000000001" customHeight="1" x14ac:dyDescent="0.15">
      <c r="A20" s="3">
        <v>5</v>
      </c>
      <c r="B20" s="75" t="s">
        <v>26</v>
      </c>
      <c r="C20" s="76"/>
      <c r="D20" s="64">
        <v>1</v>
      </c>
      <c r="E20" s="65"/>
      <c r="F20" s="77">
        <v>39000</v>
      </c>
      <c r="G20" s="78"/>
      <c r="H20" s="79">
        <v>1.75</v>
      </c>
      <c r="I20" s="80"/>
      <c r="J20" s="58">
        <v>48000</v>
      </c>
      <c r="K20" s="60"/>
      <c r="L20" s="81">
        <v>8.5</v>
      </c>
      <c r="M20" s="80"/>
      <c r="N20" s="84">
        <v>250</v>
      </c>
      <c r="O20" s="85"/>
      <c r="P20" s="77">
        <f t="shared" si="0"/>
        <v>86125</v>
      </c>
      <c r="Q20" s="78"/>
      <c r="R20" s="52">
        <f t="shared" si="1"/>
        <v>125125</v>
      </c>
      <c r="S20" s="52"/>
      <c r="T20" s="51"/>
      <c r="U20" s="65">
        <v>5</v>
      </c>
      <c r="V20" s="65"/>
      <c r="W20" s="77">
        <f t="shared" ref="W20:W22" si="3">R20*U20</f>
        <v>625625</v>
      </c>
      <c r="X20" s="83"/>
      <c r="Y20" s="78"/>
    </row>
    <row r="21" spans="1:25" ht="20.100000000000001" customHeight="1" x14ac:dyDescent="0.15">
      <c r="A21" s="2">
        <v>6</v>
      </c>
      <c r="B21" s="75" t="s">
        <v>27</v>
      </c>
      <c r="C21" s="76"/>
      <c r="D21" s="58">
        <v>1</v>
      </c>
      <c r="E21" s="53"/>
      <c r="F21" s="77">
        <v>42000</v>
      </c>
      <c r="G21" s="78"/>
      <c r="H21" s="59">
        <v>1.5</v>
      </c>
      <c r="I21" s="55"/>
      <c r="J21" s="58">
        <v>72000</v>
      </c>
      <c r="K21" s="60"/>
      <c r="L21" s="54">
        <v>8.5</v>
      </c>
      <c r="M21" s="55"/>
      <c r="N21" s="84">
        <v>1800</v>
      </c>
      <c r="O21" s="85"/>
      <c r="P21" s="77">
        <f t="shared" ref="P21:P22" si="4">(H21*J21)+(L21*N21)</f>
        <v>123300</v>
      </c>
      <c r="Q21" s="78"/>
      <c r="R21" s="52">
        <f t="shared" ref="R21:R22" si="5">F21+P21</f>
        <v>165300</v>
      </c>
      <c r="S21" s="52"/>
      <c r="T21" s="51"/>
      <c r="U21" s="65">
        <v>5</v>
      </c>
      <c r="V21" s="65"/>
      <c r="W21" s="77">
        <f t="shared" si="3"/>
        <v>826500</v>
      </c>
      <c r="X21" s="83"/>
      <c r="Y21" s="78"/>
    </row>
    <row r="22" spans="1:25" ht="20.100000000000001" customHeight="1" x14ac:dyDescent="0.15">
      <c r="A22" s="3">
        <v>7</v>
      </c>
      <c r="B22" s="75" t="s">
        <v>28</v>
      </c>
      <c r="C22" s="76"/>
      <c r="D22" s="64">
        <v>1</v>
      </c>
      <c r="E22" s="65"/>
      <c r="F22" s="77">
        <v>36000</v>
      </c>
      <c r="G22" s="78"/>
      <c r="H22" s="79">
        <v>2.5</v>
      </c>
      <c r="I22" s="80"/>
      <c r="J22" s="58">
        <v>22800</v>
      </c>
      <c r="K22" s="60"/>
      <c r="L22" s="81">
        <v>8.5</v>
      </c>
      <c r="M22" s="80"/>
      <c r="N22" s="64">
        <v>3600</v>
      </c>
      <c r="O22" s="82"/>
      <c r="P22" s="77">
        <f t="shared" si="4"/>
        <v>87600</v>
      </c>
      <c r="Q22" s="78"/>
      <c r="R22" s="52">
        <f t="shared" si="5"/>
        <v>123600</v>
      </c>
      <c r="S22" s="52"/>
      <c r="T22" s="51"/>
      <c r="U22" s="65">
        <v>5</v>
      </c>
      <c r="V22" s="65"/>
      <c r="W22" s="77">
        <f t="shared" si="3"/>
        <v>618000</v>
      </c>
      <c r="X22" s="83"/>
      <c r="Y22" s="78"/>
    </row>
    <row r="23" spans="1:25" ht="20.100000000000001" customHeight="1" thickBot="1" x14ac:dyDescent="0.2">
      <c r="A23" s="61" t="s">
        <v>7</v>
      </c>
      <c r="B23" s="62"/>
      <c r="C23" s="63"/>
      <c r="D23" s="64"/>
      <c r="E23" s="65"/>
      <c r="F23" s="66">
        <f>SUM(F16:G22)</f>
        <v>282000</v>
      </c>
      <c r="G23" s="67"/>
      <c r="H23" s="68"/>
      <c r="I23" s="69"/>
      <c r="J23" s="70"/>
      <c r="K23" s="69"/>
      <c r="L23" s="70"/>
      <c r="M23" s="69"/>
      <c r="N23" s="70"/>
      <c r="O23" s="68"/>
      <c r="P23" s="66">
        <f>SUM(P16:Q22)</f>
        <v>795605</v>
      </c>
      <c r="Q23" s="67"/>
      <c r="R23" s="72">
        <f>SUM(R16:T22)</f>
        <v>1077605</v>
      </c>
      <c r="S23" s="72"/>
      <c r="T23" s="73"/>
      <c r="U23" s="68"/>
      <c r="V23" s="68"/>
      <c r="W23" s="71">
        <f>SUM(W16:Y22)</f>
        <v>5388025</v>
      </c>
      <c r="X23" s="72"/>
      <c r="Y23" s="73"/>
    </row>
    <row r="24" spans="1:25" ht="20.100000000000001" customHeight="1" x14ac:dyDescent="0.15">
      <c r="D24" s="1" t="s">
        <v>23</v>
      </c>
      <c r="F24" s="74">
        <f>F23/12</f>
        <v>23500</v>
      </c>
      <c r="G24" s="74"/>
    </row>
    <row r="25" spans="1:25" ht="20.100000000000001" customHeight="1" x14ac:dyDescent="0.15"/>
    <row r="26" spans="1:25" ht="20.100000000000001" customHeight="1" x14ac:dyDescent="0.15"/>
    <row r="27" spans="1:25" ht="20.100000000000001" customHeight="1" x14ac:dyDescent="0.15"/>
    <row r="28" spans="1:25" ht="20.100000000000001" customHeight="1" x14ac:dyDescent="0.15"/>
    <row r="29" spans="1:25" ht="20.100000000000001" customHeight="1" x14ac:dyDescent="0.15"/>
    <row r="30" spans="1:25" ht="20.100000000000001" customHeight="1" x14ac:dyDescent="0.15"/>
    <row r="31" spans="1:25" ht="20.100000000000001" customHeight="1" x14ac:dyDescent="0.15"/>
    <row r="32" spans="1:25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</sheetData>
  <mergeCells count="121">
    <mergeCell ref="F24:G24"/>
    <mergeCell ref="A1:Y1"/>
    <mergeCell ref="P22:Q22"/>
    <mergeCell ref="P23:Q23"/>
    <mergeCell ref="B15:C15"/>
    <mergeCell ref="D15:E15"/>
    <mergeCell ref="F15:G15"/>
    <mergeCell ref="H15:I15"/>
    <mergeCell ref="J15:K15"/>
    <mergeCell ref="L15:M15"/>
    <mergeCell ref="N15:O15"/>
    <mergeCell ref="P15:Q15"/>
    <mergeCell ref="N23:O23"/>
    <mergeCell ref="R23:T23"/>
    <mergeCell ref="U23:V23"/>
    <mergeCell ref="W23:Y23"/>
    <mergeCell ref="R15:T15"/>
    <mergeCell ref="U15:V15"/>
    <mergeCell ref="W15:Y15"/>
    <mergeCell ref="A23:C23"/>
    <mergeCell ref="D23:E23"/>
    <mergeCell ref="F23:G23"/>
    <mergeCell ref="H23:I23"/>
    <mergeCell ref="L23:M23"/>
    <mergeCell ref="J23:K23"/>
    <mergeCell ref="W22:Y22"/>
    <mergeCell ref="B22:C22"/>
    <mergeCell ref="D22:E22"/>
    <mergeCell ref="F22:G22"/>
    <mergeCell ref="H22:I22"/>
    <mergeCell ref="L22:M22"/>
    <mergeCell ref="J22:K22"/>
    <mergeCell ref="N22:O22"/>
    <mergeCell ref="R22:T22"/>
    <mergeCell ref="U22:V22"/>
    <mergeCell ref="W20:Y20"/>
    <mergeCell ref="B21:C21"/>
    <mergeCell ref="D21:E21"/>
    <mergeCell ref="F21:G21"/>
    <mergeCell ref="H21:I21"/>
    <mergeCell ref="L21:M21"/>
    <mergeCell ref="J21:K21"/>
    <mergeCell ref="N21:O21"/>
    <mergeCell ref="R21:T21"/>
    <mergeCell ref="U21:V21"/>
    <mergeCell ref="W21:Y21"/>
    <mergeCell ref="B20:C20"/>
    <mergeCell ref="D20:E20"/>
    <mergeCell ref="F20:G20"/>
    <mergeCell ref="H20:I20"/>
    <mergeCell ref="L20:M20"/>
    <mergeCell ref="J20:K20"/>
    <mergeCell ref="N20:O20"/>
    <mergeCell ref="R20:T20"/>
    <mergeCell ref="U20:V20"/>
    <mergeCell ref="P20:Q20"/>
    <mergeCell ref="P21:Q21"/>
    <mergeCell ref="W18:Y18"/>
    <mergeCell ref="B19:C19"/>
    <mergeCell ref="D19:E19"/>
    <mergeCell ref="F19:G19"/>
    <mergeCell ref="H19:I19"/>
    <mergeCell ref="L19:M19"/>
    <mergeCell ref="J19:K19"/>
    <mergeCell ref="N19:O19"/>
    <mergeCell ref="R19:T19"/>
    <mergeCell ref="U19:V19"/>
    <mergeCell ref="W19:Y19"/>
    <mergeCell ref="B18:C18"/>
    <mergeCell ref="D18:E18"/>
    <mergeCell ref="F18:G18"/>
    <mergeCell ref="H18:I18"/>
    <mergeCell ref="L18:M18"/>
    <mergeCell ref="J18:K18"/>
    <mergeCell ref="N18:O18"/>
    <mergeCell ref="R18:T18"/>
    <mergeCell ref="U18:V18"/>
    <mergeCell ref="P18:Q18"/>
    <mergeCell ref="P19:Q19"/>
    <mergeCell ref="W16:Y16"/>
    <mergeCell ref="B17:C17"/>
    <mergeCell ref="D17:E17"/>
    <mergeCell ref="F17:G17"/>
    <mergeCell ref="H17:I17"/>
    <mergeCell ref="L17:M17"/>
    <mergeCell ref="J17:K17"/>
    <mergeCell ref="N17:O17"/>
    <mergeCell ref="R17:T17"/>
    <mergeCell ref="U17:V17"/>
    <mergeCell ref="W17:Y17"/>
    <mergeCell ref="B16:C16"/>
    <mergeCell ref="D16:E16"/>
    <mergeCell ref="F16:G16"/>
    <mergeCell ref="H16:I16"/>
    <mergeCell ref="L16:M16"/>
    <mergeCell ref="J16:K16"/>
    <mergeCell ref="N16:O16"/>
    <mergeCell ref="R16:T16"/>
    <mergeCell ref="U16:V16"/>
    <mergeCell ref="P16:Q16"/>
    <mergeCell ref="P17:Q17"/>
    <mergeCell ref="R3:S3"/>
    <mergeCell ref="R4:S4"/>
    <mergeCell ref="T4:Y4"/>
    <mergeCell ref="R5:S5"/>
    <mergeCell ref="T5:Y5"/>
    <mergeCell ref="R6:S6"/>
    <mergeCell ref="T6:Y6"/>
    <mergeCell ref="A8:G9"/>
    <mergeCell ref="U12:V14"/>
    <mergeCell ref="W12:Y14"/>
    <mergeCell ref="A12:A14"/>
    <mergeCell ref="B12:C14"/>
    <mergeCell ref="D12:E14"/>
    <mergeCell ref="F12:G14"/>
    <mergeCell ref="H12:I14"/>
    <mergeCell ref="L12:M14"/>
    <mergeCell ref="J12:K14"/>
    <mergeCell ref="N12:O14"/>
    <mergeCell ref="R12:T14"/>
    <mergeCell ref="P12:Q14"/>
  </mergeCells>
  <phoneticPr fontId="1"/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予算見積反映 </vt:lpstr>
      <vt:lpstr>予算見積反映(ゼロックス見積）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honbut11</dc:creator>
  <cp:lastModifiedBy>honbus38</cp:lastModifiedBy>
  <cp:lastPrinted>2019-01-25T02:27:13Z</cp:lastPrinted>
  <dcterms:created xsi:type="dcterms:W3CDTF">2015-05-11T06:19:09Z</dcterms:created>
  <dcterms:modified xsi:type="dcterms:W3CDTF">2020-02-07T08:11:02Z</dcterms:modified>
</cp:coreProperties>
</file>